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REGLAP" sheetId="1" r:id="rId1"/>
  </sheets>
  <definedNames>
    <definedName name="_xlnm.Print_Area" localSheetId="0">'REGLAP'!$A$2:$L$112</definedName>
  </definedNames>
  <calcPr fullCalcOnLoad="1"/>
</workbook>
</file>

<file path=xl/sharedStrings.xml><?xml version="1.0" encoding="utf-8"?>
<sst xmlns="http://schemas.openxmlformats.org/spreadsheetml/2006/main" count="102" uniqueCount="91">
  <si>
    <t xml:space="preserve">Évjárat: </t>
  </si>
  <si>
    <t>Extra felszereltség:</t>
  </si>
  <si>
    <t>Egyéb érdekesség:</t>
  </si>
  <si>
    <t>Péntek</t>
  </si>
  <si>
    <t>Vacsora</t>
  </si>
  <si>
    <t>Szombat</t>
  </si>
  <si>
    <t>Reggeli</t>
  </si>
  <si>
    <t>Vasárnap</t>
  </si>
  <si>
    <t>E G Y É B  K É R D É S E K</t>
  </si>
  <si>
    <t>A szombati túrán részt kívánsz-e venni?</t>
  </si>
  <si>
    <t>Honnan érkezel:</t>
  </si>
  <si>
    <t>Rendszám:</t>
  </si>
  <si>
    <t>Ebéd</t>
  </si>
  <si>
    <t>Kitöltési segédlet(hogy egyértelmű legyen)</t>
  </si>
  <si>
    <t>Összesen</t>
  </si>
  <si>
    <t>Étkezés</t>
  </si>
  <si>
    <t>FIZETENDŐ ÖSSZESEN:</t>
  </si>
  <si>
    <t>Mennyi főre kérsz szállást, étkezést (térítés ellenében)?</t>
  </si>
  <si>
    <t>Szállás
fő</t>
  </si>
  <si>
    <t>A klub amit képviselsz (ha van ilyen):</t>
  </si>
  <si>
    <t xml:space="preserve"> </t>
  </si>
  <si>
    <t>Használat jellege (múzeumi tárgy/ hétvégi/mindennapi/…...):</t>
  </si>
  <si>
    <t xml:space="preserve">Gyártmány - típus: </t>
  </si>
  <si>
    <t>A jármű állapota (eredeti/felújított/restaurált/átalakított):</t>
  </si>
  <si>
    <t>A jármű besorolása (motorkerékpár/autó/teherautó/ ……...):</t>
  </si>
  <si>
    <r>
      <t xml:space="preserve">G É P J Á R M Ű   A D A T A I
</t>
    </r>
    <r>
      <rPr>
        <sz val="12"/>
        <color indexed="8"/>
        <rFont val="Calibri"/>
        <family val="2"/>
      </rPr>
      <t>(Az adattáblához)</t>
    </r>
  </si>
  <si>
    <t>Mikor érkezel (nap és körülbelüli óra):</t>
  </si>
  <si>
    <t>Az alábbi személyek akik jönnek veled  -  koruk:</t>
  </si>
  <si>
    <t>Neved  -  korod:</t>
  </si>
  <si>
    <t>Telefonszámod:</t>
  </si>
  <si>
    <t>Email-ed:</t>
  </si>
  <si>
    <t>-</t>
  </si>
  <si>
    <r>
      <t>4 ágyas</t>
    </r>
    <r>
      <rPr>
        <sz val="11"/>
        <color indexed="8"/>
        <rFont val="Calibri"/>
        <family val="2"/>
      </rPr>
      <t xml:space="preserve"> (emeletes ágyas) minimum 3 fő                 </t>
    </r>
    <r>
      <rPr>
        <b/>
        <sz val="11"/>
        <color indexed="8"/>
        <rFont val="Calibri"/>
        <family val="2"/>
      </rPr>
      <t>2.200</t>
    </r>
    <r>
      <rPr>
        <sz val="11"/>
        <color indexed="8"/>
        <rFont val="Calibri"/>
        <family val="2"/>
      </rPr>
      <t xml:space="preserve"> Ft / fő / éj </t>
    </r>
  </si>
  <si>
    <r>
      <t>6 ágyas</t>
    </r>
    <r>
      <rPr>
        <sz val="11"/>
        <color indexed="8"/>
        <rFont val="Calibri"/>
        <family val="2"/>
      </rPr>
      <t xml:space="preserve"> (emeletes ágyas) minimum 5 fő                 </t>
    </r>
    <r>
      <rPr>
        <b/>
        <sz val="11"/>
        <color indexed="8"/>
        <rFont val="Calibri"/>
        <family val="2"/>
      </rPr>
      <t>1.800</t>
    </r>
    <r>
      <rPr>
        <sz val="11"/>
        <color indexed="8"/>
        <rFont val="Calibri"/>
        <family val="2"/>
      </rPr>
      <t xml:space="preserve"> Ft / fő / éj </t>
    </r>
  </si>
  <si>
    <r>
      <t xml:space="preserve">(nagy):                         </t>
    </r>
    <r>
      <rPr>
        <b/>
        <sz val="11"/>
        <color indexed="8"/>
        <rFont val="Calibri"/>
        <family val="2"/>
      </rPr>
      <t>600</t>
    </r>
    <r>
      <rPr>
        <sz val="11"/>
        <color theme="1"/>
        <rFont val="Calibri"/>
        <family val="2"/>
      </rPr>
      <t xml:space="preserve"> Ft / db</t>
    </r>
  </si>
  <si>
    <r>
      <t xml:space="preserve">(női):        </t>
    </r>
    <r>
      <rPr>
        <b/>
        <sz val="11"/>
        <color indexed="8"/>
        <rFont val="Calibri"/>
        <family val="2"/>
      </rPr>
      <t>2.500</t>
    </r>
    <r>
      <rPr>
        <sz val="11"/>
        <color theme="1"/>
        <rFont val="Calibri"/>
        <family val="2"/>
      </rPr>
      <t xml:space="preserve"> Ft / db</t>
    </r>
  </si>
  <si>
    <t>Szín</t>
  </si>
  <si>
    <t>Méret</t>
  </si>
  <si>
    <t>A vasárnap "tájékozódási versenyen" részt kívánsz-e venni?</t>
  </si>
  <si>
    <t>TULAJDONOS / Képviselő ADATAI</t>
  </si>
  <si>
    <r>
      <t xml:space="preserve">600 </t>
    </r>
    <r>
      <rPr>
        <sz val="11"/>
        <color theme="1"/>
        <rFont val="Calibri"/>
        <family val="2"/>
      </rPr>
      <t>Ft/fő</t>
    </r>
  </si>
  <si>
    <t>Csütörtök</t>
  </si>
  <si>
    <t>sorsz.</t>
  </si>
  <si>
    <r>
      <t xml:space="preserve">800 </t>
    </r>
    <r>
      <rPr>
        <sz val="11"/>
        <color indexed="8"/>
        <rFont val="Calibri"/>
        <family val="2"/>
      </rPr>
      <t>Ft/fő</t>
    </r>
  </si>
  <si>
    <r>
      <t xml:space="preserve">800 </t>
    </r>
    <r>
      <rPr>
        <sz val="11"/>
        <color theme="1"/>
        <rFont val="Calibri"/>
        <family val="2"/>
      </rPr>
      <t>Ft/fő</t>
    </r>
  </si>
  <si>
    <r>
      <t>800</t>
    </r>
    <r>
      <rPr>
        <sz val="11"/>
        <color theme="1"/>
        <rFont val="Calibri"/>
        <family val="2"/>
      </rPr>
      <t xml:space="preserve"> Ft/fő</t>
    </r>
  </si>
  <si>
    <r>
      <t>700</t>
    </r>
    <r>
      <rPr>
        <sz val="11"/>
        <color indexed="8"/>
        <rFont val="Calibri"/>
        <family val="2"/>
      </rPr>
      <t xml:space="preserve"> Ft/fő</t>
    </r>
  </si>
  <si>
    <r>
      <t xml:space="preserve">3 ágyas, minimum 2 fő                                               </t>
    </r>
    <r>
      <rPr>
        <b/>
        <sz val="11"/>
        <color indexed="8"/>
        <rFont val="Calibri"/>
        <family val="2"/>
      </rPr>
      <t>2.600</t>
    </r>
    <r>
      <rPr>
        <sz val="11"/>
        <color theme="1"/>
        <rFont val="Calibri"/>
        <family val="2"/>
      </rPr>
      <t xml:space="preserve"> Ft / fő / éj</t>
    </r>
  </si>
  <si>
    <r>
      <t xml:space="preserve">Póló a találkozó logójával (általános, gyermek):       </t>
    </r>
    <r>
      <rPr>
        <b/>
        <sz val="11"/>
        <color indexed="8"/>
        <rFont val="Calibri"/>
        <family val="2"/>
      </rPr>
      <t>2.200</t>
    </r>
    <r>
      <rPr>
        <sz val="11"/>
        <color theme="1"/>
        <rFont val="Calibri"/>
        <family val="2"/>
      </rPr>
      <t xml:space="preserve"> Ft / db</t>
    </r>
  </si>
  <si>
    <r>
      <t xml:space="preserve">Hűtőmágnes a találkozó logójával (kicsi):                      </t>
    </r>
    <r>
      <rPr>
        <b/>
        <sz val="11"/>
        <color indexed="8"/>
        <rFont val="Calibri"/>
        <family val="2"/>
      </rPr>
      <t>200</t>
    </r>
    <r>
      <rPr>
        <sz val="11"/>
        <color theme="1"/>
        <rFont val="Calibri"/>
        <family val="2"/>
      </rPr>
      <t xml:space="preserve"> Ft / db</t>
    </r>
  </si>
  <si>
    <r>
      <t xml:space="preserve">An-2 -es sétarepülés a Kunmadarasi reptérről:  </t>
    </r>
    <r>
      <rPr>
        <b/>
        <sz val="11"/>
        <color indexed="8"/>
        <rFont val="Calibri"/>
        <family val="2"/>
      </rPr>
      <t xml:space="preserve"> 6.000</t>
    </r>
    <r>
      <rPr>
        <sz val="11"/>
        <color indexed="8"/>
        <rFont val="Calibri"/>
        <family val="2"/>
      </rPr>
      <t xml:space="preserve"> Ft / fő /alk</t>
    </r>
  </si>
  <si>
    <r>
      <t xml:space="preserve">6 éves kor alatt és 65 éves kor felett:                          </t>
    </r>
    <r>
      <rPr>
        <b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 xml:space="preserve"> Ft / személy</t>
    </r>
  </si>
  <si>
    <r>
      <t xml:space="preserve">Jármű reg.díja (egyszeri):                                          </t>
    </r>
    <r>
      <rPr>
        <b/>
        <sz val="11"/>
        <color indexed="8"/>
        <rFont val="Calibri"/>
        <family val="2"/>
      </rPr>
      <t>1.100</t>
    </r>
    <r>
      <rPr>
        <sz val="11"/>
        <color theme="1"/>
        <rFont val="Calibri"/>
        <family val="2"/>
      </rPr>
      <t xml:space="preserve"> Ft / jármű</t>
    </r>
  </si>
  <si>
    <r>
      <t xml:space="preserve">Sátorban vagy járműben való alvás                       </t>
    </r>
    <r>
      <rPr>
        <b/>
        <sz val="11"/>
        <color indexed="8"/>
        <rFont val="Calibri"/>
        <family val="2"/>
      </rPr>
      <t>1.200 Ft</t>
    </r>
    <r>
      <rPr>
        <sz val="11"/>
        <color theme="1"/>
        <rFont val="Calibri"/>
        <family val="2"/>
      </rPr>
      <t xml:space="preserve"> / fő / éj           </t>
    </r>
  </si>
  <si>
    <t>9. Ha nincs e-mail-ed , rokoné, baráté is jó, hogy naprakész új információkat tudj kapni</t>
  </si>
  <si>
    <t>5-9. A kapcsolattartáshoz és a beazonosításhoz szükséges</t>
  </si>
  <si>
    <t>13. Csak település neve</t>
  </si>
  <si>
    <t>15. Ez fontos nekünk, hogy tudjuk kire mikortól számíthatunk</t>
  </si>
  <si>
    <t>17-20. A találkozón veled együtt résztvevők nevei, életkoruk</t>
  </si>
  <si>
    <t>37. A reggelit és a vacsorát minimum 20 fő/étkezés esetén tudják biztosítani!</t>
  </si>
  <si>
    <t>41. A sátorhelyért külön nem kell fizetni!</t>
  </si>
  <si>
    <r>
      <t xml:space="preserve">2011-es 2. Szovjet Jármű Találkozó filmje DVD-n        </t>
    </r>
    <r>
      <rPr>
        <b/>
        <sz val="11"/>
        <color indexed="8"/>
        <rFont val="Calibri"/>
        <family val="2"/>
      </rPr>
      <t>1500</t>
    </r>
    <r>
      <rPr>
        <sz val="11"/>
        <color theme="1"/>
        <rFont val="Calibri"/>
        <family val="2"/>
      </rPr>
      <t xml:space="preserve"> Ft / db</t>
    </r>
  </si>
  <si>
    <r>
      <t xml:space="preserve">A találkozó plakátja (A/3 méretű):                                    </t>
    </r>
    <r>
      <rPr>
        <b/>
        <sz val="11"/>
        <color indexed="8"/>
        <rFont val="Calibri"/>
        <family val="2"/>
      </rPr>
      <t>4</t>
    </r>
    <r>
      <rPr>
        <b/>
        <sz val="11"/>
        <color indexed="8"/>
        <rFont val="Calibri"/>
        <family val="2"/>
      </rPr>
      <t>00</t>
    </r>
    <r>
      <rPr>
        <sz val="11"/>
        <color theme="1"/>
        <rFont val="Calibri"/>
        <family val="2"/>
      </rPr>
      <t xml:space="preserve"> Ft / db</t>
    </r>
  </si>
  <si>
    <t>55. A csoportba soroláshoz szükséges. Egyéb lehet még teherautó, hajó, repülő…. :-)</t>
  </si>
  <si>
    <t>59. A jármű gyártásának éve</t>
  </si>
  <si>
    <t>61. Nem a KM óra szerint, hanem a gyári adat vagy a valós</t>
  </si>
  <si>
    <t>67. Gyári vagy utólagos extra felszereltség</t>
  </si>
  <si>
    <t>69. Érdekesség a típusról, a felújításról, a fellelésről, a vásárlásról, esetleg muzeális minősített, stb</t>
  </si>
  <si>
    <t>71. Akkor töltsd ki ha valamely veterán klubnak tagja vagy és erre büszke is vagy :-)</t>
  </si>
  <si>
    <t>51. Ha jól töltötted ki, akkor megkapod az összes fizetendő költséged a 3. Szovjet Jármű Találkozón</t>
  </si>
  <si>
    <t>45. An-2 -es sétarepülés a Kunmadarasi reptérről. Minimum 10 fő jelentkezőtől!</t>
  </si>
  <si>
    <t>49. A tavalyi találkozóról készült egész estés film, melyből még korlátozott példányban van lehetőség rendelni!</t>
  </si>
  <si>
    <r>
      <t>Ha valami nem egyértelmű nyugodtan kérdezz, szívesen segítünk ! Esetleg ha hibát találsz azt is jelezd felénk! :-)</t>
    </r>
    <r>
      <rPr>
        <b/>
        <i/>
        <sz val="11"/>
        <color indexed="8"/>
        <rFont val="Calibri"/>
        <family val="2"/>
      </rPr>
      <t xml:space="preserve"> szovjet@alfoldiveteran.hu vagy 30/23-33-193</t>
    </r>
  </si>
  <si>
    <t>37. Csütörtök esti vacsora a tűz körül, tárcsán (ezt mi biztosítjuk) sütött, általatok hozott étkek, csak tudni szeretnénk hány főre számítsunk a sütögetésnél!! :-)</t>
  </si>
  <si>
    <t>Hol csatlakozol hozzánk?
(Szombat: reggel a táborhelynél a túra előtt vagy Berekfürdőn?)</t>
  </si>
  <si>
    <t>28. Tudnunk kell előre a résztvevők körülbelüli számát a verseny szervezéséhez.</t>
  </si>
  <si>
    <t>26. Csak ezen a két helyen tudsz csatlakozni a menetoszlophoz, mivel a Reptérre már csak együttesen mehetünk be és közösen is hagyhatjuk el!!!</t>
  </si>
  <si>
    <t>24. A szombati túrához kell tudnunk, hogy milyen vonulási sebességet tervezzünk!</t>
  </si>
  <si>
    <t>22. A túrán résztvevő járművek számát fontos tudnunk, a menetoszlop kezelése miatt!</t>
  </si>
  <si>
    <t>38-40. Szobánként maximum egy üres ágy maradhat szabadon! Ha csak egymagad jönnél, akkor össze kell bútoroznod, más egyedül érkezőkkel. Eddig még nem volt gond! :-)</t>
  </si>
  <si>
    <t>Legnagyobb sebesség (km/ó):</t>
  </si>
  <si>
    <t>Milyen sebességet tudsz tartani a túra alatt (km/ó)?</t>
  </si>
  <si>
    <r>
      <t xml:space="preserve">Részvételi díj 6-65 éves korig (egyszeri):                </t>
    </r>
    <r>
      <rPr>
        <b/>
        <sz val="11"/>
        <color indexed="8"/>
        <rFont val="Calibri"/>
        <family val="2"/>
      </rPr>
      <t>9</t>
    </r>
    <r>
      <rPr>
        <b/>
        <sz val="11"/>
        <color indexed="8"/>
        <rFont val="Calibri"/>
        <family val="2"/>
      </rPr>
      <t>00</t>
    </r>
    <r>
      <rPr>
        <sz val="11"/>
        <color theme="1"/>
        <rFont val="Calibri"/>
        <family val="2"/>
      </rPr>
      <t xml:space="preserve"> Ft / személy</t>
    </r>
  </si>
  <si>
    <t xml:space="preserve">43-44. Ajánlott színválaszték: fekete, fehér, vörös, szürke, oliv (katonai zöld); méretek: S, M, L, XL, 2XL, 3XL. </t>
  </si>
  <si>
    <t>43-49. Egyéb kérhető Találkozós árúcikkek, ajándék tárgyak, relikviák…</t>
  </si>
  <si>
    <t>30-49. Töltsd ki a táblázat!</t>
  </si>
  <si>
    <t>30-49. Csak a sárga mező töltendő ki,de minden sárga mezőt ki kell tölteni, ha nem igényled akkor 0-val!</t>
  </si>
  <si>
    <t>37. A pénteki ebéd orosz szakácsnőnk által elkészített orosz specialitás! Kéretik megrendelni, mert nagyon finom! :-)</t>
  </si>
  <si>
    <t>37. Az ebéd a túrán a  reptéren lesz megoldva, ahová csak csoportosan léphetünk be és ki is!!!</t>
  </si>
  <si>
    <t>73. Ezt is mindenképp ki kell tölteni! A Reptéri beléptetéshez is szükséges!</t>
  </si>
  <si>
    <t>JAV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</si>
</sst>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#,##0_ ;\-#,##0\ 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/>
      <right style="thick"/>
      <top style="thick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ck"/>
      <top style="thin"/>
      <bottom/>
    </border>
    <border>
      <left/>
      <right style="thick"/>
      <top style="thin"/>
      <bottom style="thick"/>
    </border>
    <border>
      <left style="thick"/>
      <right style="thick"/>
      <top style="thick"/>
      <bottom/>
    </border>
    <border>
      <left/>
      <right style="thick"/>
      <top style="thick"/>
      <bottom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 style="thick"/>
      <top style="thin"/>
      <bottom style="thin"/>
    </border>
    <border>
      <left/>
      <right style="thick"/>
      <top/>
      <bottom/>
    </border>
    <border>
      <left style="thick"/>
      <right/>
      <top/>
      <bottom/>
    </border>
    <border>
      <left style="thick"/>
      <right style="thick"/>
      <top/>
      <bottom/>
    </border>
    <border>
      <left style="thick"/>
      <right style="thick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/>
      <right/>
      <top style="thin"/>
      <bottom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n"/>
    </border>
    <border>
      <left/>
      <right style="thin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/>
      <right/>
      <top/>
      <bottom style="thin"/>
    </border>
    <border>
      <left>
        <color indexed="63"/>
      </left>
      <right style="thin"/>
      <top style="thick"/>
      <bottom style="thick"/>
    </border>
    <border>
      <left/>
      <right style="thin"/>
      <top/>
      <bottom/>
    </border>
    <border>
      <left style="thin"/>
      <right style="thick"/>
      <top style="thick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 style="thick"/>
      <bottom style="thin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/>
      <bottom style="thick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1" fillId="0" borderId="0" applyFont="0" applyFill="0" applyBorder="0" applyAlignment="0" applyProtection="0"/>
  </cellStyleXfs>
  <cellXfs count="148">
    <xf numFmtId="0" fontId="0" fillId="0" borderId="0" xfId="0" applyFont="1" applyAlignment="1">
      <alignment/>
    </xf>
    <xf numFmtId="42" fontId="2" fillId="33" borderId="10" xfId="0" applyNumberFormat="1" applyFont="1" applyFill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49" fontId="2" fillId="34" borderId="0" xfId="0" applyNumberFormat="1" applyFont="1" applyFill="1" applyAlignment="1" applyProtection="1">
      <alignment horizontal="left" vertical="center"/>
      <protection/>
    </xf>
    <xf numFmtId="49" fontId="0" fillId="34" borderId="0" xfId="0" applyNumberFormat="1" applyFont="1" applyFill="1" applyAlignment="1" applyProtection="1">
      <alignment horizontal="left" vertical="center"/>
      <protection/>
    </xf>
    <xf numFmtId="49" fontId="0" fillId="34" borderId="0" xfId="0" applyNumberFormat="1" applyFill="1" applyAlignment="1" applyProtection="1">
      <alignment vertical="center"/>
      <protection/>
    </xf>
    <xf numFmtId="49" fontId="0" fillId="34" borderId="0" xfId="0" applyNumberFormat="1" applyFont="1" applyFill="1" applyAlignment="1" applyProtection="1">
      <alignment horizontal="left" vertical="center" wrapText="1"/>
      <protection/>
    </xf>
    <xf numFmtId="49" fontId="0" fillId="34" borderId="0" xfId="0" applyNumberFormat="1" applyFill="1" applyAlignment="1" applyProtection="1">
      <alignment horizontal="left" vertical="center" wrapText="1"/>
      <protection/>
    </xf>
    <xf numFmtId="49" fontId="2" fillId="34" borderId="0" xfId="0" applyNumberFormat="1" applyFont="1" applyFill="1" applyAlignment="1" applyProtection="1">
      <alignment horizontal="left" vertical="center" wrapText="1"/>
      <protection/>
    </xf>
    <xf numFmtId="49" fontId="2" fillId="34" borderId="11" xfId="0" applyNumberFormat="1" applyFont="1" applyFill="1" applyBorder="1" applyAlignment="1" applyProtection="1">
      <alignment horizontal="center" vertical="center"/>
      <protection/>
    </xf>
    <xf numFmtId="49" fontId="2" fillId="34" borderId="12" xfId="0" applyNumberFormat="1" applyFont="1" applyFill="1" applyBorder="1" applyAlignment="1" applyProtection="1">
      <alignment horizontal="center" vertical="center"/>
      <protection/>
    </xf>
    <xf numFmtId="49" fontId="2" fillId="34" borderId="13" xfId="0" applyNumberFormat="1" applyFont="1" applyFill="1" applyBorder="1" applyAlignment="1" applyProtection="1">
      <alignment horizontal="center" vertical="center"/>
      <protection/>
    </xf>
    <xf numFmtId="49" fontId="2" fillId="34" borderId="14" xfId="0" applyNumberFormat="1" applyFont="1" applyFill="1" applyBorder="1" applyAlignment="1" applyProtection="1">
      <alignment horizontal="center" vertical="center"/>
      <protection/>
    </xf>
    <xf numFmtId="49" fontId="2" fillId="34" borderId="15" xfId="0" applyNumberFormat="1" applyFont="1" applyFill="1" applyBorder="1" applyAlignment="1" applyProtection="1">
      <alignment horizontal="center" vertical="center"/>
      <protection/>
    </xf>
    <xf numFmtId="49" fontId="0" fillId="34" borderId="0" xfId="0" applyNumberFormat="1" applyFill="1" applyBorder="1" applyAlignment="1" applyProtection="1">
      <alignment horizontal="left" vertical="center"/>
      <protection/>
    </xf>
    <xf numFmtId="42" fontId="2" fillId="34" borderId="16" xfId="0" applyNumberFormat="1" applyFont="1" applyFill="1" applyBorder="1" applyAlignment="1" applyProtection="1">
      <alignment horizontal="right" vertical="center"/>
      <protection/>
    </xf>
    <xf numFmtId="1" fontId="0" fillId="34" borderId="17" xfId="0" applyNumberFormat="1" applyFont="1" applyFill="1" applyBorder="1" applyAlignment="1" applyProtection="1">
      <alignment horizontal="center"/>
      <protection/>
    </xf>
    <xf numFmtId="1" fontId="0" fillId="34" borderId="18" xfId="0" applyNumberFormat="1" applyFont="1" applyFill="1" applyBorder="1" applyAlignment="1" applyProtection="1">
      <alignment horizontal="center"/>
      <protection/>
    </xf>
    <xf numFmtId="1" fontId="0" fillId="34" borderId="19" xfId="0" applyNumberFormat="1" applyFont="1" applyFill="1" applyBorder="1" applyAlignment="1" applyProtection="1">
      <alignment horizontal="center"/>
      <protection/>
    </xf>
    <xf numFmtId="1" fontId="0" fillId="34" borderId="16" xfId="0" applyNumberFormat="1" applyFont="1" applyFill="1" applyBorder="1" applyAlignment="1" applyProtection="1">
      <alignment horizontal="center"/>
      <protection/>
    </xf>
    <xf numFmtId="42" fontId="2" fillId="34" borderId="20" xfId="0" applyNumberFormat="1" applyFont="1" applyFill="1" applyBorder="1" applyAlignment="1" applyProtection="1">
      <alignment horizontal="right" vertical="center"/>
      <protection/>
    </xf>
    <xf numFmtId="1" fontId="0" fillId="34" borderId="21" xfId="0" applyNumberFormat="1" applyFont="1" applyFill="1" applyBorder="1" applyAlignment="1" applyProtection="1">
      <alignment horizontal="center"/>
      <protection/>
    </xf>
    <xf numFmtId="1" fontId="0" fillId="34" borderId="22" xfId="0" applyNumberFormat="1" applyFont="1" applyFill="1" applyBorder="1" applyAlignment="1" applyProtection="1">
      <alignment horizontal="center"/>
      <protection/>
    </xf>
    <xf numFmtId="1" fontId="0" fillId="34" borderId="0" xfId="0" applyNumberFormat="1" applyFont="1" applyFill="1" applyBorder="1" applyAlignment="1" applyProtection="1">
      <alignment horizontal="center"/>
      <protection/>
    </xf>
    <xf numFmtId="1" fontId="0" fillId="34" borderId="23" xfId="0" applyNumberFormat="1" applyFont="1" applyFill="1" applyBorder="1" applyAlignment="1" applyProtection="1">
      <alignment horizontal="center"/>
      <protection/>
    </xf>
    <xf numFmtId="42" fontId="2" fillId="34" borderId="24" xfId="0" applyNumberFormat="1" applyFont="1" applyFill="1" applyBorder="1" applyAlignment="1" applyProtection="1">
      <alignment horizontal="right" vertical="center"/>
      <protection/>
    </xf>
    <xf numFmtId="42" fontId="2" fillId="34" borderId="25" xfId="0" applyNumberFormat="1" applyFont="1" applyFill="1" applyBorder="1" applyAlignment="1" applyProtection="1">
      <alignment horizontal="right" vertical="center"/>
      <protection/>
    </xf>
    <xf numFmtId="0" fontId="0" fillId="34" borderId="0" xfId="0" applyFill="1" applyBorder="1" applyAlignment="1" applyProtection="1">
      <alignment horizontal="center"/>
      <protection/>
    </xf>
    <xf numFmtId="164" fontId="0" fillId="34" borderId="0" xfId="0" applyNumberFormat="1" applyFill="1" applyBorder="1" applyAlignment="1" applyProtection="1">
      <alignment horizontal="center"/>
      <protection/>
    </xf>
    <xf numFmtId="42" fontId="2" fillId="34" borderId="26" xfId="0" applyNumberFormat="1" applyFont="1" applyFill="1" applyBorder="1" applyAlignment="1" applyProtection="1">
      <alignment horizontal="center"/>
      <protection/>
    </xf>
    <xf numFmtId="42" fontId="2" fillId="34" borderId="20" xfId="0" applyNumberFormat="1" applyFont="1" applyFill="1" applyBorder="1" applyAlignment="1" applyProtection="1">
      <alignment horizontal="center"/>
      <protection/>
    </xf>
    <xf numFmtId="42" fontId="2" fillId="34" borderId="25" xfId="0" applyNumberFormat="1" applyFont="1" applyFill="1" applyBorder="1" applyAlignment="1" applyProtection="1">
      <alignment horizontal="center"/>
      <protection/>
    </xf>
    <xf numFmtId="0" fontId="2" fillId="34" borderId="0" xfId="0" applyFont="1" applyFill="1" applyAlignment="1" applyProtection="1">
      <alignment/>
      <protection/>
    </xf>
    <xf numFmtId="49" fontId="3" fillId="34" borderId="0" xfId="0" applyNumberFormat="1" applyFont="1" applyFill="1" applyAlignment="1" applyProtection="1">
      <alignment horizontal="left" vertical="center"/>
      <protection/>
    </xf>
    <xf numFmtId="0" fontId="5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49" fontId="0" fillId="34" borderId="0" xfId="0" applyNumberFormat="1" applyFill="1" applyAlignment="1" applyProtection="1">
      <alignment horizontal="right" vertical="center"/>
      <protection/>
    </xf>
    <xf numFmtId="42" fontId="2" fillId="34" borderId="0" xfId="0" applyNumberFormat="1" applyFont="1" applyFill="1" applyBorder="1" applyAlignment="1" applyProtection="1">
      <alignment horizontal="right" vertical="center"/>
      <protection/>
    </xf>
    <xf numFmtId="49" fontId="2" fillId="34" borderId="27" xfId="0" applyNumberFormat="1" applyFont="1" applyFill="1" applyBorder="1" applyAlignment="1" applyProtection="1">
      <alignment horizontal="center" vertical="center"/>
      <protection/>
    </xf>
    <xf numFmtId="49" fontId="2" fillId="34" borderId="28" xfId="0" applyNumberFormat="1" applyFont="1" applyFill="1" applyBorder="1" applyAlignment="1" applyProtection="1">
      <alignment horizontal="center" vertical="center"/>
      <protection/>
    </xf>
    <xf numFmtId="49" fontId="2" fillId="34" borderId="29" xfId="0" applyNumberFormat="1" applyFont="1" applyFill="1" applyBorder="1" applyAlignment="1" applyProtection="1">
      <alignment horizontal="center" vertical="center"/>
      <protection/>
    </xf>
    <xf numFmtId="49" fontId="1" fillId="34" borderId="0" xfId="0" applyNumberFormat="1" applyFont="1" applyFill="1" applyAlignment="1" applyProtection="1">
      <alignment horizontal="right" vertical="center"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164" fontId="0" fillId="34" borderId="0" xfId="0" applyNumberFormat="1" applyFont="1" applyFill="1" applyBorder="1" applyAlignment="1" applyProtection="1">
      <alignment horizontal="center"/>
      <protection/>
    </xf>
    <xf numFmtId="42" fontId="2" fillId="34" borderId="20" xfId="0" applyNumberFormat="1" applyFont="1" applyFill="1" applyBorder="1" applyAlignment="1" applyProtection="1">
      <alignment horizontal="center"/>
      <protection/>
    </xf>
    <xf numFmtId="49" fontId="0" fillId="34" borderId="0" xfId="0" applyNumberFormat="1" applyFill="1" applyAlignment="1" applyProtection="1">
      <alignment horizontal="left" vertical="center"/>
      <protection/>
    </xf>
    <xf numFmtId="0" fontId="0" fillId="34" borderId="30" xfId="0" applyFill="1" applyBorder="1" applyAlignment="1" applyProtection="1">
      <alignment horizontal="center"/>
      <protection/>
    </xf>
    <xf numFmtId="49" fontId="2" fillId="34" borderId="31" xfId="0" applyNumberFormat="1" applyFont="1" applyFill="1" applyBorder="1" applyAlignment="1" applyProtection="1">
      <alignment vertical="center"/>
      <protection/>
    </xf>
    <xf numFmtId="49" fontId="2" fillId="34" borderId="32" xfId="0" applyNumberFormat="1" applyFon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 horizontal="right"/>
      <protection/>
    </xf>
    <xf numFmtId="49" fontId="1" fillId="35" borderId="0" xfId="0" applyNumberFormat="1" applyFont="1" applyFill="1" applyAlignment="1" applyProtection="1">
      <alignment horizontal="right" vertical="center"/>
      <protection/>
    </xf>
    <xf numFmtId="49" fontId="2" fillId="34" borderId="33" xfId="0" applyNumberFormat="1" applyFont="1" applyFill="1" applyBorder="1" applyAlignment="1" applyProtection="1">
      <alignment horizontal="center" vertical="center"/>
      <protection/>
    </xf>
    <xf numFmtId="49" fontId="2" fillId="34" borderId="34" xfId="0" applyNumberFormat="1" applyFon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/>
      <protection/>
    </xf>
    <xf numFmtId="49" fontId="0" fillId="34" borderId="0" xfId="0" applyNumberFormat="1" applyFont="1" applyFill="1" applyAlignment="1" applyProtection="1">
      <alignment vertical="center"/>
      <protection/>
    </xf>
    <xf numFmtId="0" fontId="0" fillId="34" borderId="0" xfId="0" applyFill="1" applyAlignment="1" applyProtection="1">
      <alignment wrapText="1"/>
      <protection/>
    </xf>
    <xf numFmtId="0" fontId="2" fillId="34" borderId="0" xfId="0" applyFont="1" applyFill="1" applyAlignment="1" applyProtection="1">
      <alignment/>
      <protection/>
    </xf>
    <xf numFmtId="49" fontId="0" fillId="34" borderId="0" xfId="0" applyNumberFormat="1" applyFill="1" applyAlignment="1" applyProtection="1">
      <alignment horizontal="left" vertical="center"/>
      <protection/>
    </xf>
    <xf numFmtId="165" fontId="0" fillId="34" borderId="0" xfId="0" applyNumberFormat="1" applyFont="1" applyFill="1" applyBorder="1" applyAlignment="1" applyProtection="1">
      <alignment horizontal="center"/>
      <protection/>
    </xf>
    <xf numFmtId="49" fontId="0" fillId="34" borderId="0" xfId="0" applyNumberFormat="1" applyFill="1" applyBorder="1" applyAlignment="1" applyProtection="1" quotePrefix="1">
      <alignment horizontal="center"/>
      <protection/>
    </xf>
    <xf numFmtId="165" fontId="0" fillId="36" borderId="26" xfId="0" applyNumberFormat="1" applyFill="1" applyBorder="1" applyAlignment="1" applyProtection="1">
      <alignment horizontal="center"/>
      <protection locked="0"/>
    </xf>
    <xf numFmtId="165" fontId="0" fillId="36" borderId="20" xfId="0" applyNumberFormat="1" applyFill="1" applyBorder="1" applyAlignment="1" applyProtection="1">
      <alignment horizontal="center"/>
      <protection locked="0"/>
    </xf>
    <xf numFmtId="165" fontId="0" fillId="36" borderId="25" xfId="0" applyNumberFormat="1" applyFill="1" applyBorder="1" applyAlignment="1" applyProtection="1">
      <alignment horizontal="center"/>
      <protection locked="0"/>
    </xf>
    <xf numFmtId="165" fontId="0" fillId="36" borderId="35" xfId="0" applyNumberFormat="1" applyFill="1" applyBorder="1" applyAlignment="1" applyProtection="1">
      <alignment horizontal="center"/>
      <protection locked="0"/>
    </xf>
    <xf numFmtId="165" fontId="0" fillId="36" borderId="26" xfId="0" applyNumberFormat="1" applyFont="1" applyFill="1" applyBorder="1" applyAlignment="1" applyProtection="1">
      <alignment horizontal="center"/>
      <protection locked="0"/>
    </xf>
    <xf numFmtId="165" fontId="0" fillId="36" borderId="24" xfId="0" applyNumberFormat="1" applyFont="1" applyFill="1" applyBorder="1" applyAlignment="1" applyProtection="1">
      <alignment horizontal="center"/>
      <protection locked="0"/>
    </xf>
    <xf numFmtId="165" fontId="0" fillId="36" borderId="20" xfId="0" applyNumberFormat="1" applyFont="1" applyFill="1" applyBorder="1" applyAlignment="1" applyProtection="1">
      <alignment horizontal="center"/>
      <protection locked="0"/>
    </xf>
    <xf numFmtId="165" fontId="0" fillId="36" borderId="25" xfId="0" applyNumberFormat="1" applyFont="1" applyFill="1" applyBorder="1" applyAlignment="1" applyProtection="1">
      <alignment horizontal="center"/>
      <protection locked="0"/>
    </xf>
    <xf numFmtId="165" fontId="0" fillId="36" borderId="36" xfId="0" applyNumberFormat="1" applyFill="1" applyBorder="1" applyAlignment="1" applyProtection="1">
      <alignment horizontal="center"/>
      <protection locked="0"/>
    </xf>
    <xf numFmtId="165" fontId="0" fillId="36" borderId="37" xfId="0" applyNumberFormat="1" applyFill="1" applyBorder="1" applyAlignment="1" applyProtection="1">
      <alignment horizontal="center"/>
      <protection locked="0"/>
    </xf>
    <xf numFmtId="165" fontId="0" fillId="36" borderId="38" xfId="0" applyNumberFormat="1" applyFont="1" applyFill="1" applyBorder="1" applyAlignment="1" applyProtection="1">
      <alignment horizontal="center"/>
      <protection locked="0"/>
    </xf>
    <xf numFmtId="165" fontId="0" fillId="36" borderId="30" xfId="0" applyNumberFormat="1" applyFont="1" applyFill="1" applyBorder="1" applyAlignment="1" applyProtection="1">
      <alignment horizontal="center"/>
      <protection locked="0"/>
    </xf>
    <xf numFmtId="165" fontId="0" fillId="36" borderId="39" xfId="0" applyNumberFormat="1" applyFont="1" applyFill="1" applyBorder="1" applyAlignment="1" applyProtection="1">
      <alignment horizontal="center"/>
      <protection locked="0"/>
    </xf>
    <xf numFmtId="165" fontId="0" fillId="36" borderId="40" xfId="0" applyNumberFormat="1" applyFont="1" applyFill="1" applyBorder="1" applyAlignment="1" applyProtection="1">
      <alignment horizontal="center"/>
      <protection locked="0"/>
    </xf>
    <xf numFmtId="165" fontId="0" fillId="36" borderId="41" xfId="0" applyNumberFormat="1" applyFont="1" applyFill="1" applyBorder="1" applyAlignment="1" applyProtection="1">
      <alignment horizontal="center"/>
      <protection locked="0"/>
    </xf>
    <xf numFmtId="165" fontId="0" fillId="36" borderId="37" xfId="0" applyNumberFormat="1" applyFont="1" applyFill="1" applyBorder="1" applyAlignment="1" applyProtection="1">
      <alignment horizontal="center"/>
      <protection locked="0"/>
    </xf>
    <xf numFmtId="0" fontId="38" fillId="34" borderId="0" xfId="0" applyFont="1" applyFill="1" applyAlignment="1" applyProtection="1">
      <alignment/>
      <protection/>
    </xf>
    <xf numFmtId="0" fontId="0" fillId="34" borderId="42" xfId="0" applyNumberFormat="1" applyFill="1" applyBorder="1" applyAlignment="1" applyProtection="1">
      <alignment horizontal="center"/>
      <protection locked="0"/>
    </xf>
    <xf numFmtId="0" fontId="0" fillId="34" borderId="43" xfId="0" applyNumberFormat="1" applyFill="1" applyBorder="1" applyAlignment="1" applyProtection="1">
      <alignment horizontal="center"/>
      <protection locked="0"/>
    </xf>
    <xf numFmtId="0" fontId="0" fillId="34" borderId="44" xfId="0" applyFill="1" applyBorder="1" applyAlignment="1" applyProtection="1">
      <alignment horizontal="center"/>
      <protection locked="0"/>
    </xf>
    <xf numFmtId="0" fontId="0" fillId="34" borderId="45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 wrapText="1"/>
      <protection/>
    </xf>
    <xf numFmtId="49" fontId="0" fillId="34" borderId="46" xfId="0" applyNumberFormat="1" applyFill="1" applyBorder="1" applyAlignment="1" applyProtection="1">
      <alignment horizontal="center" vertical="center"/>
      <protection/>
    </xf>
    <xf numFmtId="49" fontId="2" fillId="34" borderId="0" xfId="0" applyNumberFormat="1" applyFont="1" applyFill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 horizontal="center" vertical="center"/>
      <protection/>
    </xf>
    <xf numFmtId="49" fontId="0" fillId="34" borderId="38" xfId="0" applyNumberFormat="1" applyFill="1" applyBorder="1" applyAlignment="1" applyProtection="1">
      <alignment horizontal="center"/>
      <protection locked="0"/>
    </xf>
    <xf numFmtId="0" fontId="0" fillId="34" borderId="47" xfId="0" applyFill="1" applyBorder="1" applyAlignment="1" applyProtection="1">
      <alignment horizontal="center"/>
      <protection locked="0"/>
    </xf>
    <xf numFmtId="49" fontId="0" fillId="34" borderId="0" xfId="0" applyNumberFormat="1" applyFill="1" applyBorder="1" applyAlignment="1" applyProtection="1">
      <alignment horizontal="center"/>
      <protection locked="0"/>
    </xf>
    <xf numFmtId="49" fontId="0" fillId="34" borderId="0" xfId="0" applyNumberFormat="1" applyFont="1" applyFill="1" applyBorder="1" applyAlignment="1" applyProtection="1">
      <alignment horizontal="center"/>
      <protection locked="0"/>
    </xf>
    <xf numFmtId="49" fontId="0" fillId="34" borderId="38" xfId="0" applyNumberFormat="1" applyFont="1" applyFill="1" applyBorder="1" applyAlignment="1" applyProtection="1">
      <alignment horizontal="center"/>
      <protection locked="0"/>
    </xf>
    <xf numFmtId="49" fontId="0" fillId="34" borderId="0" xfId="0" applyNumberFormat="1" applyFill="1" applyAlignment="1" applyProtection="1">
      <alignment horizontal="left" vertical="center"/>
      <protection/>
    </xf>
    <xf numFmtId="49" fontId="3" fillId="34" borderId="0" xfId="0" applyNumberFormat="1" applyFont="1" applyFill="1" applyAlignment="1" applyProtection="1">
      <alignment horizontal="center" vertical="center"/>
      <protection/>
    </xf>
    <xf numFmtId="49" fontId="0" fillId="34" borderId="30" xfId="0" applyNumberForma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 horizontal="center"/>
      <protection/>
    </xf>
    <xf numFmtId="0" fontId="2" fillId="34" borderId="0" xfId="0" applyFont="1" applyFill="1" applyAlignment="1" applyProtection="1">
      <alignment horizontal="right"/>
      <protection/>
    </xf>
    <xf numFmtId="0" fontId="2" fillId="34" borderId="48" xfId="0" applyFont="1" applyFill="1" applyBorder="1" applyAlignment="1" applyProtection="1">
      <alignment horizontal="right"/>
      <protection/>
    </xf>
    <xf numFmtId="0" fontId="2" fillId="34" borderId="0" xfId="0" applyFont="1" applyFill="1" applyAlignment="1" applyProtection="1">
      <alignment horizontal="center"/>
      <protection/>
    </xf>
    <xf numFmtId="49" fontId="7" fillId="34" borderId="0" xfId="0" applyNumberFormat="1" applyFont="1" applyFill="1" applyAlignment="1" applyProtection="1">
      <alignment horizontal="center" vertical="top" wrapText="1"/>
      <protection/>
    </xf>
    <xf numFmtId="0" fontId="2" fillId="34" borderId="49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1" fontId="0" fillId="34" borderId="0" xfId="0" applyNumberFormat="1" applyFill="1" applyBorder="1" applyAlignment="1" applyProtection="1">
      <alignment horizontal="center"/>
      <protection/>
    </xf>
    <xf numFmtId="165" fontId="0" fillId="34" borderId="50" xfId="0" applyNumberFormat="1" applyFill="1" applyBorder="1" applyAlignment="1" applyProtection="1">
      <alignment horizontal="center"/>
      <protection/>
    </xf>
    <xf numFmtId="0" fontId="0" fillId="34" borderId="42" xfId="0" applyFill="1" applyBorder="1" applyAlignment="1" applyProtection="1">
      <alignment horizontal="center"/>
      <protection locked="0"/>
    </xf>
    <xf numFmtId="0" fontId="0" fillId="34" borderId="51" xfId="0" applyFill="1" applyBorder="1" applyAlignment="1" applyProtection="1">
      <alignment horizontal="center"/>
      <protection locked="0"/>
    </xf>
    <xf numFmtId="0" fontId="0" fillId="34" borderId="52" xfId="0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 horizontal="left"/>
      <protection/>
    </xf>
    <xf numFmtId="49" fontId="0" fillId="34" borderId="30" xfId="0" applyNumberFormat="1" applyFont="1" applyFill="1" applyBorder="1" applyAlignment="1" applyProtection="1">
      <alignment horizontal="center"/>
      <protection locked="0"/>
    </xf>
    <xf numFmtId="0" fontId="0" fillId="34" borderId="38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49" fontId="1" fillId="34" borderId="0" xfId="0" applyNumberFormat="1" applyFont="1" applyFill="1" applyBorder="1" applyAlignment="1" applyProtection="1">
      <alignment horizontal="center"/>
      <protection locked="0"/>
    </xf>
    <xf numFmtId="49" fontId="1" fillId="34" borderId="38" xfId="0" applyNumberFormat="1" applyFont="1" applyFill="1" applyBorder="1" applyAlignment="1" applyProtection="1">
      <alignment horizontal="center"/>
      <protection locked="0"/>
    </xf>
    <xf numFmtId="49" fontId="0" fillId="34" borderId="0" xfId="0" applyNumberFormat="1" applyFill="1" applyAlignment="1" applyProtection="1">
      <alignment horizontal="center" wrapText="1"/>
      <protection locked="0"/>
    </xf>
    <xf numFmtId="49" fontId="0" fillId="34" borderId="0" xfId="0" applyNumberFormat="1" applyFont="1" applyFill="1" applyAlignment="1" applyProtection="1">
      <alignment horizontal="center" wrapText="1"/>
      <protection locked="0"/>
    </xf>
    <xf numFmtId="49" fontId="0" fillId="34" borderId="0" xfId="0" applyNumberFormat="1" applyFont="1" applyFill="1" applyBorder="1" applyAlignment="1" applyProtection="1">
      <alignment horizontal="center" wrapText="1"/>
      <protection locked="0"/>
    </xf>
    <xf numFmtId="0" fontId="0" fillId="34" borderId="0" xfId="0" applyFill="1" applyAlignment="1" applyProtection="1">
      <alignment horizontal="center"/>
      <protection locked="0"/>
    </xf>
    <xf numFmtId="49" fontId="0" fillId="34" borderId="47" xfId="0" applyNumberFormat="1" applyFill="1" applyBorder="1" applyAlignment="1" applyProtection="1">
      <alignment horizontal="center"/>
      <protection locked="0"/>
    </xf>
    <xf numFmtId="49" fontId="2" fillId="34" borderId="0" xfId="0" applyNumberFormat="1" applyFont="1" applyFill="1" applyAlignment="1" applyProtection="1">
      <alignment horizontal="center" vertical="center"/>
      <protection/>
    </xf>
    <xf numFmtId="49" fontId="0" fillId="34" borderId="30" xfId="0" applyNumberFormat="1" applyFont="1" applyFill="1" applyBorder="1" applyAlignment="1" applyProtection="1">
      <alignment horizontal="center" vertical="center"/>
      <protection/>
    </xf>
    <xf numFmtId="49" fontId="0" fillId="34" borderId="30" xfId="0" applyNumberFormat="1" applyFill="1" applyBorder="1" applyAlignment="1" applyProtection="1">
      <alignment horizontal="center"/>
      <protection/>
    </xf>
    <xf numFmtId="49" fontId="0" fillId="34" borderId="30" xfId="0" applyNumberFormat="1" applyFont="1" applyFill="1" applyBorder="1" applyAlignment="1" applyProtection="1">
      <alignment horizontal="center"/>
      <protection/>
    </xf>
    <xf numFmtId="49" fontId="0" fillId="34" borderId="0" xfId="0" applyNumberFormat="1" applyFill="1" applyAlignment="1" applyProtection="1">
      <alignment horizontal="center"/>
      <protection locked="0"/>
    </xf>
    <xf numFmtId="49" fontId="1" fillId="34" borderId="30" xfId="0" applyNumberFormat="1" applyFont="1" applyFill="1" applyBorder="1" applyAlignment="1" applyProtection="1">
      <alignment horizontal="center"/>
      <protection locked="0"/>
    </xf>
    <xf numFmtId="49" fontId="2" fillId="34" borderId="0" xfId="0" applyNumberFormat="1" applyFont="1" applyFill="1" applyBorder="1" applyAlignment="1" applyProtection="1">
      <alignment horizontal="center" wrapText="1"/>
      <protection locked="0"/>
    </xf>
    <xf numFmtId="49" fontId="2" fillId="34" borderId="0" xfId="0" applyNumberFormat="1" applyFont="1" applyFill="1" applyBorder="1" applyAlignment="1" applyProtection="1">
      <alignment horizontal="center" wrapText="1"/>
      <protection locked="0"/>
    </xf>
    <xf numFmtId="49" fontId="2" fillId="34" borderId="38" xfId="0" applyNumberFormat="1" applyFont="1" applyFill="1" applyBorder="1" applyAlignment="1" applyProtection="1">
      <alignment horizontal="center" wrapText="1"/>
      <protection locked="0"/>
    </xf>
    <xf numFmtId="49" fontId="3" fillId="34" borderId="0" xfId="0" applyNumberFormat="1" applyFont="1" applyFill="1" applyAlignment="1" applyProtection="1">
      <alignment horizontal="left" vertical="center"/>
      <protection/>
    </xf>
    <xf numFmtId="49" fontId="0" fillId="36" borderId="0" xfId="0" applyNumberFormat="1" applyFill="1" applyAlignment="1" applyProtection="1">
      <alignment horizontal="left" vertical="center"/>
      <protection/>
    </xf>
    <xf numFmtId="0" fontId="0" fillId="34" borderId="0" xfId="0" applyFill="1" applyAlignment="1" applyProtection="1" quotePrefix="1">
      <alignment horizontal="center"/>
      <protection/>
    </xf>
    <xf numFmtId="0" fontId="0" fillId="34" borderId="21" xfId="0" applyFill="1" applyBorder="1" applyAlignment="1" applyProtection="1">
      <alignment horizontal="center" vertical="center"/>
      <protection/>
    </xf>
    <xf numFmtId="49" fontId="2" fillId="34" borderId="53" xfId="0" applyNumberFormat="1" applyFont="1" applyFill="1" applyBorder="1" applyAlignment="1" applyProtection="1">
      <alignment horizontal="center" vertical="center"/>
      <protection/>
    </xf>
    <xf numFmtId="49" fontId="2" fillId="34" borderId="11" xfId="0" applyNumberFormat="1" applyFont="1" applyFill="1" applyBorder="1" applyAlignment="1" applyProtection="1">
      <alignment horizontal="center" vertical="center"/>
      <protection/>
    </xf>
    <xf numFmtId="49" fontId="2" fillId="34" borderId="14" xfId="0" applyNumberFormat="1" applyFont="1" applyFill="1" applyBorder="1" applyAlignment="1" applyProtection="1">
      <alignment horizontal="center" vertical="top" wrapText="1"/>
      <protection/>
    </xf>
    <xf numFmtId="0" fontId="0" fillId="34" borderId="21" xfId="0" applyFill="1" applyBorder="1" applyAlignment="1" applyProtection="1">
      <alignment vertical="top"/>
      <protection/>
    </xf>
    <xf numFmtId="0" fontId="0" fillId="34" borderId="54" xfId="0" applyFill="1" applyBorder="1" applyAlignment="1" applyProtection="1">
      <alignment vertical="top"/>
      <protection/>
    </xf>
    <xf numFmtId="49" fontId="0" fillId="34" borderId="38" xfId="0" applyNumberFormat="1" applyFill="1" applyBorder="1" applyAlignment="1" applyProtection="1">
      <alignment horizontal="center" wrapText="1"/>
      <protection locked="0"/>
    </xf>
    <xf numFmtId="49" fontId="0" fillId="34" borderId="30" xfId="0" applyNumberFormat="1" applyFill="1" applyBorder="1" applyAlignment="1" applyProtection="1">
      <alignment horizontal="center" wrapText="1"/>
      <protection locked="0"/>
    </xf>
    <xf numFmtId="49" fontId="5" fillId="34" borderId="0" xfId="0" applyNumberFormat="1" applyFont="1" applyFill="1" applyAlignment="1" applyProtection="1">
      <alignment horizontal="center" vertical="center"/>
      <protection/>
    </xf>
    <xf numFmtId="49" fontId="6" fillId="33" borderId="0" xfId="0" applyNumberFormat="1" applyFont="1" applyFill="1" applyAlignment="1" applyProtection="1">
      <alignment horizontal="left" vertical="center"/>
      <protection/>
    </xf>
    <xf numFmtId="49" fontId="2" fillId="34" borderId="55" xfId="0" applyNumberFormat="1" applyFont="1" applyFill="1" applyBorder="1" applyAlignment="1" applyProtection="1">
      <alignment horizontal="center" vertical="center"/>
      <protection/>
    </xf>
    <xf numFmtId="49" fontId="2" fillId="34" borderId="56" xfId="0" applyNumberFormat="1" applyFont="1" applyFill="1" applyBorder="1" applyAlignment="1" applyProtection="1">
      <alignment horizontal="center" vertical="center"/>
      <protection/>
    </xf>
    <xf numFmtId="49" fontId="2" fillId="34" borderId="57" xfId="0" applyNumberFormat="1" applyFont="1" applyFill="1" applyBorder="1" applyAlignment="1" applyProtection="1">
      <alignment horizontal="center" vertical="center"/>
      <protection/>
    </xf>
    <xf numFmtId="49" fontId="2" fillId="34" borderId="58" xfId="0" applyNumberFormat="1" applyFont="1" applyFill="1" applyBorder="1" applyAlignment="1" applyProtection="1">
      <alignment horizontal="center" vertical="center"/>
      <protection/>
    </xf>
    <xf numFmtId="49" fontId="2" fillId="34" borderId="16" xfId="0" applyNumberFormat="1" applyFont="1" applyFill="1" applyBorder="1" applyAlignment="1" applyProtection="1">
      <alignment horizontal="center" vertical="center"/>
      <protection/>
    </xf>
    <xf numFmtId="49" fontId="2" fillId="34" borderId="23" xfId="0" applyNumberFormat="1" applyFont="1" applyFill="1" applyBorder="1" applyAlignment="1" applyProtection="1">
      <alignment horizontal="center" vertical="center"/>
      <protection/>
    </xf>
    <xf numFmtId="49" fontId="2" fillId="34" borderId="59" xfId="0" applyNumberFormat="1" applyFont="1" applyFill="1" applyBorder="1" applyAlignment="1" applyProtection="1">
      <alignment horizontal="center" vertical="center"/>
      <protection/>
    </xf>
    <xf numFmtId="49" fontId="2" fillId="34" borderId="21" xfId="0" applyNumberFormat="1" applyFont="1" applyFill="1" applyBorder="1" applyAlignment="1" applyProtection="1">
      <alignment horizontal="center" vertical="top"/>
      <protection/>
    </xf>
    <xf numFmtId="49" fontId="2" fillId="34" borderId="54" xfId="0" applyNumberFormat="1" applyFont="1" applyFill="1" applyBorder="1" applyAlignment="1" applyProtection="1">
      <alignment horizontal="center" vertical="top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6.28125" style="2" customWidth="1"/>
    <col min="2" max="2" width="9.140625" style="2" customWidth="1"/>
    <col min="3" max="3" width="6.57421875" style="2" customWidth="1"/>
    <col min="4" max="5" width="9.140625" style="2" customWidth="1"/>
    <col min="6" max="6" width="6.57421875" style="2" customWidth="1"/>
    <col min="7" max="7" width="9.140625" style="2" customWidth="1"/>
    <col min="8" max="8" width="8.57421875" style="2" customWidth="1"/>
    <col min="9" max="9" width="9.140625" style="2" customWidth="1"/>
    <col min="10" max="10" width="6.57421875" style="2" customWidth="1"/>
    <col min="11" max="11" width="9.140625" style="2" customWidth="1"/>
    <col min="12" max="12" width="10.421875" style="2" bestFit="1" customWidth="1"/>
    <col min="13" max="16384" width="9.140625" style="2" customWidth="1"/>
  </cols>
  <sheetData>
    <row r="1" spans="1:12" ht="15">
      <c r="A1" s="77" t="s">
        <v>90</v>
      </c>
      <c r="B1" s="85" t="s">
        <v>42</v>
      </c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5">
      <c r="A2" s="5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2:12" ht="15" customHeight="1">
      <c r="B3" s="84" t="s">
        <v>39</v>
      </c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15">
      <c r="A4" s="8"/>
      <c r="B4" s="123"/>
      <c r="C4" s="124"/>
      <c r="D4" s="124"/>
      <c r="E4" s="124"/>
      <c r="F4" s="124"/>
      <c r="G4" s="124"/>
      <c r="H4" s="124"/>
      <c r="I4" s="124"/>
      <c r="J4" s="128" t="s">
        <v>31</v>
      </c>
      <c r="K4" s="115"/>
      <c r="L4" s="115"/>
    </row>
    <row r="5" spans="1:12" ht="15">
      <c r="A5" s="46" t="s">
        <v>28</v>
      </c>
      <c r="B5" s="125"/>
      <c r="C5" s="125"/>
      <c r="D5" s="125"/>
      <c r="E5" s="125"/>
      <c r="F5" s="125"/>
      <c r="G5" s="125"/>
      <c r="H5" s="125"/>
      <c r="I5" s="125"/>
      <c r="J5" s="94"/>
      <c r="K5" s="108"/>
      <c r="L5" s="108"/>
    </row>
    <row r="6" spans="1:12" ht="15">
      <c r="A6" s="4"/>
      <c r="B6" s="88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15">
      <c r="A7" s="46" t="s">
        <v>29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1:12" ht="15">
      <c r="A8" s="4"/>
      <c r="B8" s="93"/>
      <c r="C8" s="107"/>
      <c r="D8" s="107"/>
      <c r="E8" s="107"/>
      <c r="F8" s="107"/>
      <c r="G8" s="107"/>
      <c r="H8" s="107"/>
      <c r="I8" s="107"/>
      <c r="J8" s="107"/>
      <c r="K8" s="107"/>
      <c r="L8" s="107"/>
    </row>
    <row r="9" spans="1:12" ht="15">
      <c r="A9" s="46" t="s">
        <v>30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15">
      <c r="A10" s="55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</row>
    <row r="11" spans="2:12" ht="15">
      <c r="B11" s="117" t="s">
        <v>8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</row>
    <row r="12" spans="1:12" ht="15">
      <c r="A12" s="4"/>
      <c r="B12" s="88"/>
      <c r="C12" s="89"/>
      <c r="D12" s="89"/>
      <c r="E12" s="89"/>
      <c r="F12" s="89"/>
      <c r="G12" s="89"/>
      <c r="H12" s="89"/>
      <c r="I12" s="89"/>
      <c r="J12" s="89"/>
      <c r="K12" s="89"/>
      <c r="L12" s="89"/>
    </row>
    <row r="13" spans="1:12" ht="15">
      <c r="A13" s="46" t="s">
        <v>10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</row>
    <row r="14" spans="1:12" ht="15">
      <c r="A14" s="4"/>
      <c r="B14" s="93"/>
      <c r="C14" s="107"/>
      <c r="D14" s="107"/>
      <c r="E14" s="107"/>
      <c r="F14" s="107"/>
      <c r="G14" s="107"/>
      <c r="H14" s="107"/>
      <c r="I14" s="107"/>
      <c r="J14" s="107"/>
      <c r="K14" s="107"/>
      <c r="L14" s="107"/>
    </row>
    <row r="15" spans="1:12" ht="15">
      <c r="A15" s="46" t="s">
        <v>26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</row>
    <row r="16" spans="1:12" ht="15">
      <c r="A16" s="55"/>
      <c r="B16" s="119"/>
      <c r="C16" s="120"/>
      <c r="D16" s="120"/>
      <c r="E16" s="120"/>
      <c r="F16" s="120"/>
      <c r="G16" s="120"/>
      <c r="H16" s="120"/>
      <c r="I16" s="120"/>
      <c r="J16" s="120"/>
      <c r="K16" s="120"/>
      <c r="L16" s="120"/>
    </row>
    <row r="17" spans="1:12" ht="15">
      <c r="A17" s="2" t="s">
        <v>27</v>
      </c>
      <c r="B17" s="108"/>
      <c r="C17" s="108"/>
      <c r="D17" s="108"/>
      <c r="E17" s="108"/>
      <c r="F17" s="108"/>
      <c r="G17" s="108"/>
      <c r="H17" s="108"/>
      <c r="I17" s="108"/>
      <c r="J17" s="60" t="s">
        <v>31</v>
      </c>
      <c r="K17" s="86"/>
      <c r="L17" s="86"/>
    </row>
    <row r="18" spans="2:12" ht="15">
      <c r="B18" s="109"/>
      <c r="C18" s="109"/>
      <c r="D18" s="109"/>
      <c r="E18" s="109"/>
      <c r="F18" s="109"/>
      <c r="G18" s="109"/>
      <c r="H18" s="109"/>
      <c r="I18" s="109"/>
      <c r="J18" s="60" t="s">
        <v>31</v>
      </c>
      <c r="K18" s="116"/>
      <c r="L18" s="116"/>
    </row>
    <row r="19" spans="2:12" ht="15">
      <c r="B19" s="87"/>
      <c r="C19" s="87"/>
      <c r="D19" s="87"/>
      <c r="E19" s="87"/>
      <c r="F19" s="87"/>
      <c r="G19" s="87"/>
      <c r="H19" s="87"/>
      <c r="I19" s="87"/>
      <c r="J19" s="60" t="s">
        <v>31</v>
      </c>
      <c r="K19" s="116"/>
      <c r="L19" s="116"/>
    </row>
    <row r="20" spans="2:12" ht="15">
      <c r="B20" s="87"/>
      <c r="C20" s="87"/>
      <c r="D20" s="87"/>
      <c r="E20" s="87"/>
      <c r="F20" s="87"/>
      <c r="G20" s="87"/>
      <c r="H20" s="87"/>
      <c r="I20" s="87"/>
      <c r="J20" s="60" t="s">
        <v>31</v>
      </c>
      <c r="K20" s="116"/>
      <c r="L20" s="116"/>
    </row>
    <row r="21" spans="1:12" ht="15">
      <c r="A21" s="4"/>
      <c r="B21" s="88"/>
      <c r="C21" s="89"/>
      <c r="D21" s="89"/>
      <c r="E21" s="89"/>
      <c r="F21" s="89"/>
      <c r="G21" s="89"/>
      <c r="H21" s="89"/>
      <c r="I21" s="89"/>
      <c r="J21" s="89"/>
      <c r="K21" s="89"/>
      <c r="L21" s="89"/>
    </row>
    <row r="22" spans="1:12" ht="15">
      <c r="A22" s="4" t="s">
        <v>9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5">
      <c r="A23" s="4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2" ht="15">
      <c r="A24" s="58" t="s">
        <v>81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</row>
    <row r="25" spans="1:12" ht="15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</row>
    <row r="26" spans="1:12" ht="30" customHeight="1">
      <c r="A26" s="7" t="s">
        <v>74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</row>
    <row r="27" spans="1:12" ht="15">
      <c r="A27" s="7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</row>
    <row r="28" spans="1:12" ht="15">
      <c r="A28" s="7" t="s">
        <v>38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</row>
    <row r="29" spans="1:12" ht="15" customHeight="1" thickBot="1">
      <c r="A29" s="56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</row>
    <row r="30" spans="1:12" ht="15.75" thickTop="1">
      <c r="A30" s="36" t="s">
        <v>52</v>
      </c>
      <c r="B30" s="36"/>
      <c r="C30" s="36"/>
      <c r="D30" s="36"/>
      <c r="E30" s="27"/>
      <c r="F30" s="27"/>
      <c r="G30" s="27"/>
      <c r="H30" s="27" t="s">
        <v>20</v>
      </c>
      <c r="I30" s="27"/>
      <c r="J30" s="28"/>
      <c r="K30" s="61">
        <v>1</v>
      </c>
      <c r="L30" s="29">
        <f>IF(K30&gt;0,1100*K30,1100)</f>
        <v>1100</v>
      </c>
    </row>
    <row r="31" spans="1:12" ht="15">
      <c r="A31" s="36" t="s">
        <v>82</v>
      </c>
      <c r="B31" s="36"/>
      <c r="C31" s="36"/>
      <c r="D31" s="36"/>
      <c r="E31" s="27"/>
      <c r="F31" s="27"/>
      <c r="G31" s="27"/>
      <c r="H31" s="27"/>
      <c r="I31" s="27"/>
      <c r="J31" s="28"/>
      <c r="K31" s="62">
        <v>1</v>
      </c>
      <c r="L31" s="30">
        <f>IF(K31&gt;0,900*K31,900)</f>
        <v>900</v>
      </c>
    </row>
    <row r="32" spans="1:12" ht="15.75" thickBot="1">
      <c r="A32" s="36" t="s">
        <v>51</v>
      </c>
      <c r="B32" s="36"/>
      <c r="C32" s="36"/>
      <c r="D32" s="36"/>
      <c r="E32" s="27"/>
      <c r="F32" s="27"/>
      <c r="G32" s="27"/>
      <c r="H32" s="27"/>
      <c r="I32" s="27"/>
      <c r="J32" s="28"/>
      <c r="K32" s="63">
        <v>0</v>
      </c>
      <c r="L32" s="31">
        <f>0*K32</f>
        <v>0</v>
      </c>
    </row>
    <row r="33" spans="1:12" ht="16.5" thickBot="1" thickTop="1">
      <c r="A33" s="5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</row>
    <row r="34" spans="2:12" ht="15.75" thickTop="1">
      <c r="B34" s="99" t="s">
        <v>41</v>
      </c>
      <c r="C34" s="100"/>
      <c r="D34" s="130" t="s">
        <v>3</v>
      </c>
      <c r="E34" s="130"/>
      <c r="F34" s="131"/>
      <c r="G34" s="139" t="s">
        <v>5</v>
      </c>
      <c r="H34" s="140"/>
      <c r="I34" s="141"/>
      <c r="J34" s="142"/>
      <c r="K34" s="9" t="s">
        <v>7</v>
      </c>
      <c r="L34" s="143" t="s">
        <v>14</v>
      </c>
    </row>
    <row r="35" spans="1:12" ht="15">
      <c r="A35" s="129" t="s">
        <v>17</v>
      </c>
      <c r="B35" s="53" t="s">
        <v>4</v>
      </c>
      <c r="C35" s="132" t="s">
        <v>18</v>
      </c>
      <c r="D35" s="11" t="s">
        <v>12</v>
      </c>
      <c r="E35" s="10" t="s">
        <v>4</v>
      </c>
      <c r="F35" s="132" t="s">
        <v>18</v>
      </c>
      <c r="G35" s="10" t="s">
        <v>6</v>
      </c>
      <c r="H35" s="49" t="s">
        <v>12</v>
      </c>
      <c r="I35" s="11" t="s">
        <v>4</v>
      </c>
      <c r="J35" s="132" t="s">
        <v>18</v>
      </c>
      <c r="K35" s="12" t="s">
        <v>6</v>
      </c>
      <c r="L35" s="144"/>
    </row>
    <row r="36" spans="1:12" ht="15.75" thickBot="1">
      <c r="A36" s="129"/>
      <c r="B36" s="52"/>
      <c r="C36" s="133"/>
      <c r="D36" s="38" t="s">
        <v>43</v>
      </c>
      <c r="E36" s="39" t="s">
        <v>44</v>
      </c>
      <c r="F36" s="133"/>
      <c r="G36" s="39" t="s">
        <v>40</v>
      </c>
      <c r="H36" s="48" t="s">
        <v>46</v>
      </c>
      <c r="I36" s="40" t="s">
        <v>45</v>
      </c>
      <c r="J36" s="146"/>
      <c r="K36" s="13" t="s">
        <v>40</v>
      </c>
      <c r="L36" s="145"/>
    </row>
    <row r="37" spans="1:12" ht="16.5" thickBot="1" thickTop="1">
      <c r="A37" s="14" t="s">
        <v>15</v>
      </c>
      <c r="B37" s="64">
        <v>0</v>
      </c>
      <c r="C37" s="134"/>
      <c r="D37" s="69">
        <v>0</v>
      </c>
      <c r="E37" s="70">
        <v>0</v>
      </c>
      <c r="F37" s="134"/>
      <c r="G37" s="73">
        <v>0</v>
      </c>
      <c r="H37" s="74">
        <v>0</v>
      </c>
      <c r="I37" s="75">
        <v>0</v>
      </c>
      <c r="J37" s="147"/>
      <c r="K37" s="76">
        <v>0</v>
      </c>
      <c r="L37" s="15">
        <f>(800*D37)+(800*E37)+(600*G37)+(700*H37)+(800*I37)+(600*K37)</f>
        <v>0</v>
      </c>
    </row>
    <row r="38" spans="1:12" ht="15.75" thickTop="1">
      <c r="A38" s="36" t="s">
        <v>47</v>
      </c>
      <c r="B38" s="36"/>
      <c r="C38" s="65">
        <v>0</v>
      </c>
      <c r="D38" s="36"/>
      <c r="E38" s="16"/>
      <c r="F38" s="71">
        <v>0</v>
      </c>
      <c r="G38" s="17"/>
      <c r="H38" s="18"/>
      <c r="I38" s="16"/>
      <c r="J38" s="71">
        <v>0</v>
      </c>
      <c r="K38" s="19"/>
      <c r="L38" s="20">
        <f>(2600*C38)+(2600*F38)+(2600*J38)</f>
        <v>0</v>
      </c>
    </row>
    <row r="39" spans="1:12" ht="15">
      <c r="A39" s="36" t="s">
        <v>32</v>
      </c>
      <c r="B39" s="36"/>
      <c r="C39" s="66">
        <v>0</v>
      </c>
      <c r="D39" s="36"/>
      <c r="E39" s="21"/>
      <c r="F39" s="72">
        <v>0</v>
      </c>
      <c r="G39" s="22"/>
      <c r="H39" s="23"/>
      <c r="I39" s="21"/>
      <c r="J39" s="72">
        <v>0</v>
      </c>
      <c r="K39" s="24"/>
      <c r="L39" s="25">
        <f>(2200*C39)+(2200*F39)+(2200*J39)</f>
        <v>0</v>
      </c>
    </row>
    <row r="40" spans="1:12" ht="15">
      <c r="A40" s="36" t="s">
        <v>33</v>
      </c>
      <c r="B40" s="36"/>
      <c r="C40" s="67">
        <v>0</v>
      </c>
      <c r="D40" s="36"/>
      <c r="E40" s="21"/>
      <c r="F40" s="72">
        <v>0</v>
      </c>
      <c r="G40" s="22"/>
      <c r="H40" s="23"/>
      <c r="I40" s="21"/>
      <c r="J40" s="72">
        <v>0</v>
      </c>
      <c r="K40" s="24"/>
      <c r="L40" s="25">
        <f>(1800*C40)+(1800*F40)+(1800*J40)</f>
        <v>0</v>
      </c>
    </row>
    <row r="41" spans="1:12" ht="15.75" thickBot="1">
      <c r="A41" s="36" t="s">
        <v>53</v>
      </c>
      <c r="B41" s="36"/>
      <c r="C41" s="68">
        <v>0</v>
      </c>
      <c r="D41" s="36"/>
      <c r="E41" s="23"/>
      <c r="F41" s="68">
        <v>0</v>
      </c>
      <c r="G41" s="23"/>
      <c r="H41" s="23"/>
      <c r="I41" s="23"/>
      <c r="J41" s="68">
        <v>0</v>
      </c>
      <c r="K41" s="23"/>
      <c r="L41" s="26">
        <f>(1200*C41)+(F41*1200)+(J41*1200)</f>
        <v>0</v>
      </c>
    </row>
    <row r="42" spans="1:12" ht="16.5" thickBot="1" thickTop="1">
      <c r="A42" s="36"/>
      <c r="B42" s="36"/>
      <c r="C42" s="36"/>
      <c r="D42" s="36"/>
      <c r="E42" s="23"/>
      <c r="F42" s="59"/>
      <c r="G42" s="101" t="s">
        <v>36</v>
      </c>
      <c r="H42" s="101"/>
      <c r="I42" s="102" t="s">
        <v>37</v>
      </c>
      <c r="J42" s="102"/>
      <c r="K42" s="23"/>
      <c r="L42" s="37"/>
    </row>
    <row r="43" spans="1:12" ht="15.75" thickTop="1">
      <c r="A43" s="36" t="s">
        <v>48</v>
      </c>
      <c r="B43" s="36"/>
      <c r="C43" s="36"/>
      <c r="D43" s="36"/>
      <c r="G43" s="78"/>
      <c r="H43" s="79"/>
      <c r="I43" s="103"/>
      <c r="J43" s="104"/>
      <c r="K43" s="61">
        <v>0</v>
      </c>
      <c r="L43" s="29">
        <f>2200*K43</f>
        <v>0</v>
      </c>
    </row>
    <row r="44" spans="1:12" ht="15.75" thickBot="1">
      <c r="A44" s="36" t="s">
        <v>35</v>
      </c>
      <c r="B44" s="36"/>
      <c r="C44" s="36"/>
      <c r="D44" s="36"/>
      <c r="G44" s="80"/>
      <c r="H44" s="81"/>
      <c r="I44" s="80"/>
      <c r="J44" s="105"/>
      <c r="K44" s="62">
        <v>0</v>
      </c>
      <c r="L44" s="30">
        <f>2500*K44</f>
        <v>0</v>
      </c>
    </row>
    <row r="45" spans="1:12" s="42" customFormat="1" ht="15">
      <c r="A45" s="51" t="s">
        <v>50</v>
      </c>
      <c r="B45" s="41"/>
      <c r="C45" s="41"/>
      <c r="D45" s="41"/>
      <c r="H45" s="43"/>
      <c r="I45" s="43"/>
      <c r="J45" s="44"/>
      <c r="K45" s="67">
        <v>0</v>
      </c>
      <c r="L45" s="45">
        <f>6000*K45</f>
        <v>0</v>
      </c>
    </row>
    <row r="46" spans="1:12" ht="15">
      <c r="A46" s="36" t="s">
        <v>49</v>
      </c>
      <c r="B46" s="36"/>
      <c r="C46" s="36"/>
      <c r="D46" s="36"/>
      <c r="E46" s="27"/>
      <c r="F46" s="27"/>
      <c r="G46" s="27"/>
      <c r="H46" s="27"/>
      <c r="I46" s="27"/>
      <c r="J46" s="28"/>
      <c r="K46" s="62">
        <v>0</v>
      </c>
      <c r="L46" s="30">
        <f>200*K46</f>
        <v>0</v>
      </c>
    </row>
    <row r="47" spans="1:12" ht="15">
      <c r="A47" s="36" t="s">
        <v>34</v>
      </c>
      <c r="B47" s="36"/>
      <c r="C47" s="36"/>
      <c r="D47" s="36"/>
      <c r="E47" s="27"/>
      <c r="F47" s="27"/>
      <c r="G47" s="27"/>
      <c r="H47" s="27"/>
      <c r="I47" s="27"/>
      <c r="J47" s="28"/>
      <c r="K47" s="62">
        <v>0</v>
      </c>
      <c r="L47" s="30">
        <f>600*K47</f>
        <v>0</v>
      </c>
    </row>
    <row r="48" spans="1:12" ht="15">
      <c r="A48" s="36" t="s">
        <v>62</v>
      </c>
      <c r="B48" s="36"/>
      <c r="C48" s="36"/>
      <c r="D48" s="36"/>
      <c r="E48" s="27"/>
      <c r="F48" s="27"/>
      <c r="G48" s="27"/>
      <c r="H48" s="27"/>
      <c r="I48" s="27"/>
      <c r="J48" s="28"/>
      <c r="K48" s="62">
        <v>0</v>
      </c>
      <c r="L48" s="30">
        <f>400*K48</f>
        <v>0</v>
      </c>
    </row>
    <row r="49" spans="1:12" ht="15.75" thickBot="1">
      <c r="A49" s="50" t="s">
        <v>61</v>
      </c>
      <c r="B49" s="36"/>
      <c r="C49" s="36"/>
      <c r="D49" s="36"/>
      <c r="E49" s="27"/>
      <c r="F49" s="27"/>
      <c r="G49" s="27"/>
      <c r="H49" s="27"/>
      <c r="I49" s="27"/>
      <c r="J49" s="28"/>
      <c r="K49" s="63">
        <v>0</v>
      </c>
      <c r="L49" s="31">
        <f>1500*K49</f>
        <v>0</v>
      </c>
    </row>
    <row r="50" spans="1:12" ht="16.5" thickBot="1" thickTop="1">
      <c r="A50" s="5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</row>
    <row r="51" spans="2:12" ht="16.5" thickBot="1" thickTop="1">
      <c r="B51" s="95" t="s">
        <v>16</v>
      </c>
      <c r="C51" s="95"/>
      <c r="D51" s="95"/>
      <c r="E51" s="95"/>
      <c r="F51" s="95"/>
      <c r="G51" s="95"/>
      <c r="H51" s="95"/>
      <c r="I51" s="95"/>
      <c r="J51" s="95"/>
      <c r="K51" s="96"/>
      <c r="L51" s="1">
        <f>L30+L31+L32+L37+L38+L39+L40+L41+L43+L44+L45+L46+L47+L48+L49</f>
        <v>2000</v>
      </c>
    </row>
    <row r="52" spans="1:12" ht="15" customHeight="1" thickTop="1">
      <c r="A52" s="5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2:12" ht="15.75" customHeight="1">
      <c r="B53" s="98" t="s">
        <v>25</v>
      </c>
      <c r="C53" s="98"/>
      <c r="D53" s="98"/>
      <c r="E53" s="98"/>
      <c r="F53" s="98"/>
      <c r="G53" s="98"/>
      <c r="H53" s="98"/>
      <c r="I53" s="98"/>
      <c r="J53" s="98"/>
      <c r="K53" s="98"/>
      <c r="L53" s="98"/>
    </row>
    <row r="54" spans="1:12" ht="15">
      <c r="A54" s="3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</row>
    <row r="55" spans="1:12" ht="15">
      <c r="A55" s="46" t="s">
        <v>24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</row>
    <row r="56" spans="1:12" ht="15">
      <c r="A56" s="46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</row>
    <row r="57" spans="1:12" ht="15">
      <c r="A57" s="46" t="s">
        <v>22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1:12" ht="15">
      <c r="A58" s="4"/>
      <c r="B58" s="93"/>
      <c r="C58" s="107"/>
      <c r="D58" s="107"/>
      <c r="E58" s="107"/>
      <c r="F58" s="107"/>
      <c r="G58" s="107"/>
      <c r="H58" s="107"/>
      <c r="I58" s="107"/>
      <c r="J58" s="107"/>
      <c r="K58" s="107"/>
      <c r="L58" s="107"/>
    </row>
    <row r="59" spans="1:12" ht="15">
      <c r="A59" s="4" t="s">
        <v>0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</row>
    <row r="60" spans="1:12" ht="15">
      <c r="A60" s="46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</row>
    <row r="61" spans="1:12" ht="15">
      <c r="A61" s="58" t="s">
        <v>80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1:12" ht="15">
      <c r="A62" s="46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88"/>
    </row>
    <row r="63" spans="1:12" ht="15">
      <c r="A63" s="46" t="s">
        <v>23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88"/>
    </row>
    <row r="64" spans="1:12" ht="15">
      <c r="A64" s="4"/>
      <c r="B64" s="93"/>
      <c r="C64" s="107"/>
      <c r="D64" s="107"/>
      <c r="E64" s="107"/>
      <c r="F64" s="107"/>
      <c r="G64" s="107"/>
      <c r="H64" s="107"/>
      <c r="I64" s="107"/>
      <c r="J64" s="107"/>
      <c r="K64" s="107"/>
      <c r="L64" s="107"/>
    </row>
    <row r="65" spans="1:12" ht="15">
      <c r="A65" s="5" t="s">
        <v>21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</row>
    <row r="66" spans="1:12" ht="15">
      <c r="A66" s="6"/>
      <c r="B66" s="112"/>
      <c r="C66" s="113"/>
      <c r="D66" s="113"/>
      <c r="E66" s="113"/>
      <c r="F66" s="113"/>
      <c r="G66" s="113"/>
      <c r="H66" s="113"/>
      <c r="I66" s="113"/>
      <c r="J66" s="113"/>
      <c r="K66" s="113"/>
      <c r="L66" s="114"/>
    </row>
    <row r="67" spans="1:12" ht="15">
      <c r="A67" s="7" t="s">
        <v>1</v>
      </c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4"/>
    </row>
    <row r="68" spans="1:12" ht="15">
      <c r="A68" s="3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</row>
    <row r="69" spans="1:12" ht="15">
      <c r="A69" s="6" t="s">
        <v>2</v>
      </c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</row>
    <row r="70" spans="1:12" ht="15">
      <c r="A70" s="46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88"/>
    </row>
    <row r="71" spans="1:12" ht="15">
      <c r="A71" s="46" t="s">
        <v>19</v>
      </c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88"/>
    </row>
    <row r="72" spans="1:12" ht="15">
      <c r="A72" s="46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</row>
    <row r="73" spans="1:12" ht="15">
      <c r="A73" s="46" t="s">
        <v>11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1:11" ht="15">
      <c r="A74" s="32"/>
      <c r="B74" s="32"/>
      <c r="C74" s="32"/>
      <c r="D74" s="32"/>
      <c r="E74" s="27"/>
      <c r="F74" s="27"/>
      <c r="G74" s="27"/>
      <c r="H74" s="27"/>
      <c r="I74" s="27"/>
      <c r="J74" s="28"/>
      <c r="K74" s="28"/>
    </row>
    <row r="75" spans="1:4" ht="15">
      <c r="A75" s="32"/>
      <c r="B75" s="32"/>
      <c r="C75" s="32"/>
      <c r="D75" s="32"/>
    </row>
    <row r="76" spans="1:12" ht="15">
      <c r="A76" s="126" t="s">
        <v>13</v>
      </c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</row>
    <row r="77" spans="1:12" ht="1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</row>
    <row r="78" spans="1:12" ht="15">
      <c r="A78" s="91" t="s">
        <v>55</v>
      </c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1:12" ht="15">
      <c r="A79" s="91" t="s">
        <v>54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1:12" ht="15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</row>
    <row r="81" spans="1:12" ht="15">
      <c r="A81" s="91" t="s">
        <v>56</v>
      </c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1:12" ht="15">
      <c r="A82" s="91" t="s">
        <v>57</v>
      </c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1:12" ht="15">
      <c r="A83" s="91" t="s">
        <v>58</v>
      </c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1:12" ht="15">
      <c r="A84" s="91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1:12" ht="15">
      <c r="A85" s="91" t="s">
        <v>78</v>
      </c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1:12" ht="15">
      <c r="A86" s="91" t="s">
        <v>77</v>
      </c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1:12" ht="15">
      <c r="A87" s="91" t="s">
        <v>76</v>
      </c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1:12" ht="15">
      <c r="A88" s="91" t="s">
        <v>75</v>
      </c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1:12" ht="15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1:12" ht="15">
      <c r="A90" s="91" t="s">
        <v>85</v>
      </c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1:12" ht="15">
      <c r="A91" s="127" t="s">
        <v>86</v>
      </c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</row>
    <row r="92" spans="1:12" ht="15">
      <c r="A92" s="91" t="s">
        <v>73</v>
      </c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1:12" ht="15">
      <c r="A93" s="91" t="s">
        <v>87</v>
      </c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1:12" ht="15">
      <c r="A94" s="91" t="s">
        <v>88</v>
      </c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1:12" s="35" customFormat="1" ht="15">
      <c r="A95" s="91" t="s">
        <v>59</v>
      </c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1:12" ht="15">
      <c r="A96" s="91" t="s">
        <v>79</v>
      </c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1:12" s="34" customFormat="1" ht="15">
      <c r="A97" s="91" t="s">
        <v>60</v>
      </c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1:12" ht="15">
      <c r="A98" s="91" t="s">
        <v>84</v>
      </c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1:12" ht="15">
      <c r="A99" s="91" t="s">
        <v>83</v>
      </c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1:12" ht="15">
      <c r="A100" s="91" t="s">
        <v>70</v>
      </c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1:12" ht="15">
      <c r="A101" s="106" t="s">
        <v>71</v>
      </c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</row>
    <row r="102" spans="1:12" ht="15">
      <c r="A102" s="138" t="s">
        <v>69</v>
      </c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</row>
    <row r="103" spans="1:12" ht="1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ht="15">
      <c r="A104" s="91" t="s">
        <v>63</v>
      </c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1:12" ht="15">
      <c r="A105" s="91" t="s">
        <v>64</v>
      </c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1:12" ht="15">
      <c r="A106" s="91" t="s">
        <v>65</v>
      </c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1:12" ht="15">
      <c r="A107" s="91" t="s">
        <v>66</v>
      </c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1:12" ht="15">
      <c r="A108" s="91" t="s">
        <v>67</v>
      </c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1:12" ht="15">
      <c r="A109" s="91" t="s">
        <v>68</v>
      </c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1:12" ht="15">
      <c r="A110" s="91" t="s">
        <v>89</v>
      </c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1:12" ht="15">
      <c r="A111" s="91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1:12" ht="15">
      <c r="A112" s="137" t="s">
        <v>72</v>
      </c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</row>
  </sheetData>
  <sheetProtection sheet="1"/>
  <mergeCells count="89">
    <mergeCell ref="A110:L110"/>
    <mergeCell ref="A112:L112"/>
    <mergeCell ref="A102:L102"/>
    <mergeCell ref="G34:J34"/>
    <mergeCell ref="L34:L36"/>
    <mergeCell ref="F35:F37"/>
    <mergeCell ref="J35:J37"/>
    <mergeCell ref="A88:L88"/>
    <mergeCell ref="A109:L109"/>
    <mergeCell ref="A83:L83"/>
    <mergeCell ref="B60:L61"/>
    <mergeCell ref="J4:J5"/>
    <mergeCell ref="A35:A36"/>
    <mergeCell ref="D34:F34"/>
    <mergeCell ref="C35:C37"/>
    <mergeCell ref="K18:L18"/>
    <mergeCell ref="B26:L26"/>
    <mergeCell ref="B23:L24"/>
    <mergeCell ref="B27:L28"/>
    <mergeCell ref="A76:L76"/>
    <mergeCell ref="A105:L105"/>
    <mergeCell ref="A104:L104"/>
    <mergeCell ref="A98:L98"/>
    <mergeCell ref="A91:L91"/>
    <mergeCell ref="A97:L97"/>
    <mergeCell ref="A92:L92"/>
    <mergeCell ref="A95:L95"/>
    <mergeCell ref="A90:L90"/>
    <mergeCell ref="A82:L82"/>
    <mergeCell ref="A78:L78"/>
    <mergeCell ref="A96:L96"/>
    <mergeCell ref="A89:L89"/>
    <mergeCell ref="B62:L63"/>
    <mergeCell ref="A108:L108"/>
    <mergeCell ref="A106:L106"/>
    <mergeCell ref="A107:L107"/>
    <mergeCell ref="B64:L65"/>
    <mergeCell ref="B70:L71"/>
    <mergeCell ref="B68:L69"/>
    <mergeCell ref="B66:L67"/>
    <mergeCell ref="B6:L7"/>
    <mergeCell ref="B8:L9"/>
    <mergeCell ref="B12:L13"/>
    <mergeCell ref="K4:L5"/>
    <mergeCell ref="K19:L19"/>
    <mergeCell ref="K20:L20"/>
    <mergeCell ref="B11:L11"/>
    <mergeCell ref="B10:L10"/>
    <mergeCell ref="B16:L16"/>
    <mergeCell ref="A111:L111"/>
    <mergeCell ref="A99:L99"/>
    <mergeCell ref="A101:L101"/>
    <mergeCell ref="B14:L15"/>
    <mergeCell ref="B17:I17"/>
    <mergeCell ref="B18:I18"/>
    <mergeCell ref="B54:L55"/>
    <mergeCell ref="B56:L57"/>
    <mergeCell ref="B58:L59"/>
    <mergeCell ref="B19:I19"/>
    <mergeCell ref="B72:L73"/>
    <mergeCell ref="B50:L50"/>
    <mergeCell ref="B51:K51"/>
    <mergeCell ref="B52:L52"/>
    <mergeCell ref="B53:L53"/>
    <mergeCell ref="B34:C34"/>
    <mergeCell ref="G42:H42"/>
    <mergeCell ref="I42:J42"/>
    <mergeCell ref="I43:J43"/>
    <mergeCell ref="I44:J44"/>
    <mergeCell ref="A79:L79"/>
    <mergeCell ref="A81:L81"/>
    <mergeCell ref="A80:L80"/>
    <mergeCell ref="A100:L100"/>
    <mergeCell ref="A93:L93"/>
    <mergeCell ref="A94:L94"/>
    <mergeCell ref="A87:L87"/>
    <mergeCell ref="A86:L86"/>
    <mergeCell ref="A85:L85"/>
    <mergeCell ref="A84:L84"/>
    <mergeCell ref="G43:H43"/>
    <mergeCell ref="G44:H44"/>
    <mergeCell ref="B29:L29"/>
    <mergeCell ref="B33:L33"/>
    <mergeCell ref="B3:L3"/>
    <mergeCell ref="B1:L2"/>
    <mergeCell ref="K17:L17"/>
    <mergeCell ref="B20:I20"/>
    <mergeCell ref="B21:L22"/>
    <mergeCell ref="B4:I5"/>
  </mergeCells>
  <printOptions horizontalCentered="1" verticalCentered="1"/>
  <pageMargins left="0" right="0" top="0" bottom="0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Alföldi Veterán Börze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ifj Kánya Zoltán</dc:creator>
  <cp:keywords/>
  <dc:description/>
  <cp:lastModifiedBy>Vukmann Attila</cp:lastModifiedBy>
  <cp:lastPrinted>2010-03-29T16:17:05Z</cp:lastPrinted>
  <dcterms:created xsi:type="dcterms:W3CDTF">2009-09-04T23:08:07Z</dcterms:created>
  <dcterms:modified xsi:type="dcterms:W3CDTF">2012-07-12T09:16:49Z</dcterms:modified>
  <cp:category/>
  <cp:version/>
  <cp:contentType/>
  <cp:contentStatus/>
</cp:coreProperties>
</file>